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pereenseutu-my.sharepoint.com/personal/rami_kotilainen_tampere_fi/Documents/"/>
    </mc:Choice>
  </mc:AlternateContent>
  <xr:revisionPtr revIDLastSave="651" documentId="8_{330B5750-BCF8-4E28-8548-25C2EF29C033}" xr6:coauthVersionLast="46" xr6:coauthVersionMax="46" xr10:uidLastSave="{6F189C25-B3FB-4E5F-AC82-6F83F6F40FB3}"/>
  <bookViews>
    <workbookView xWindow="28680" yWindow="-120" windowWidth="29040" windowHeight="15840" xr2:uid="{4A43BFFE-177D-410B-8DEF-4E9BB0FA4665}"/>
  </bookViews>
  <sheets>
    <sheet name="LASKURI" sheetId="1" r:id="rId1"/>
    <sheet name="KÄYTTÖOHJ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7" i="1"/>
  <c r="B18" i="1"/>
  <c r="B19" i="1"/>
  <c r="B20" i="1"/>
  <c r="B21" i="1"/>
  <c r="B24" i="1"/>
  <c r="B25" i="1"/>
  <c r="B26" i="1"/>
  <c r="B27" i="1"/>
  <c r="B28" i="1"/>
  <c r="B29" i="1"/>
  <c r="B30" i="1"/>
  <c r="B31" i="1"/>
  <c r="B32" i="1"/>
  <c r="B33" i="1"/>
  <c r="B34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9" i="1"/>
  <c r="B5" i="1"/>
  <c r="D7" i="1" l="1"/>
  <c r="D12" i="1" s="1"/>
  <c r="D10" i="1" l="1"/>
  <c r="D14" i="1"/>
  <c r="D18" i="1"/>
  <c r="D26" i="1"/>
  <c r="D30" i="1"/>
  <c r="D34" i="1"/>
  <c r="D38" i="1"/>
  <c r="D42" i="1"/>
  <c r="D46" i="1"/>
  <c r="D50" i="1"/>
  <c r="D13" i="1"/>
  <c r="D25" i="1"/>
  <c r="D33" i="1"/>
  <c r="D45" i="1"/>
  <c r="D11" i="1"/>
  <c r="D15" i="1"/>
  <c r="D19" i="1"/>
  <c r="D27" i="1"/>
  <c r="D31" i="1"/>
  <c r="D39" i="1"/>
  <c r="D43" i="1"/>
  <c r="D47" i="1"/>
  <c r="D48" i="1"/>
  <c r="D17" i="1"/>
  <c r="D21" i="1"/>
  <c r="D29" i="1"/>
  <c r="D37" i="1"/>
  <c r="D41" i="1"/>
  <c r="D49" i="1"/>
  <c r="D20" i="1"/>
  <c r="D24" i="1"/>
  <c r="D28" i="1"/>
  <c r="D32" i="1"/>
  <c r="D40" i="1"/>
  <c r="D44" i="1"/>
  <c r="D9" i="1"/>
</calcChain>
</file>

<file path=xl/sharedStrings.xml><?xml version="1.0" encoding="utf-8"?>
<sst xmlns="http://schemas.openxmlformats.org/spreadsheetml/2006/main" count="148" uniqueCount="129">
  <si>
    <t>Kiinteistön rakenneosien ja järjestelmien teknisen käytöiän ja kunnossapitotarpeen laskuri</t>
  </si>
  <si>
    <t>Rakenneosa/järjestelmä</t>
  </si>
  <si>
    <t>Rakennusvuosi</t>
  </si>
  <si>
    <t>Salaojajärjestelmä</t>
  </si>
  <si>
    <t>Saneerattu (vuosi)</t>
  </si>
  <si>
    <t>Tekninen käyttöikä (vuotta)*</t>
  </si>
  <si>
    <t>Perusmuurin vedeneristys</t>
  </si>
  <si>
    <t>Perustusten ja sokkelin kuivuus/kunto, maanvastaisten osien eristys</t>
  </si>
  <si>
    <t>Alapohjan eristys</t>
  </si>
  <si>
    <t>Yläpohjan eristys</t>
  </si>
  <si>
    <t>Rakennuksen käyttöikä</t>
  </si>
  <si>
    <t>Yläpohjan eristys, lisäeristämisen mahdollisuus</t>
  </si>
  <si>
    <t>Tarkastetaan muiden avausten yhteydessä</t>
  </si>
  <si>
    <t>Julkisivu</t>
  </si>
  <si>
    <t>Julkisivun eristys, lisäeristäminen mahdollista jos uusitaan tai pinnoitetaan</t>
  </si>
  <si>
    <t>Ikkunat</t>
  </si>
  <si>
    <t>Tiiveys, eristys, auringon vaikutus (ylilämpeneminen)</t>
  </si>
  <si>
    <t>Ovet</t>
  </si>
  <si>
    <t>Tiiveys, eristys</t>
  </si>
  <si>
    <t>Vesikate</t>
  </si>
  <si>
    <t>- Kumibitumi</t>
  </si>
  <si>
    <t>- Tiilikate</t>
  </si>
  <si>
    <t>- Peltikate</t>
  </si>
  <si>
    <t>Kattoikkunat ja -luukut</t>
  </si>
  <si>
    <t>Kattokuvut</t>
  </si>
  <si>
    <t>Kaukolämmön lämmönsiirrin</t>
  </si>
  <si>
    <t>Öljysäiliö</t>
  </si>
  <si>
    <t>Öljypoltin</t>
  </si>
  <si>
    <t>12 kk</t>
  </si>
  <si>
    <t>Lämmityskattila</t>
  </si>
  <si>
    <t>1 kk</t>
  </si>
  <si>
    <t>Maalämpöpumppu</t>
  </si>
  <si>
    <t>Ilmalämpöpumput</t>
  </si>
  <si>
    <t>Lämmönjakelun putket</t>
  </si>
  <si>
    <t>Pumput</t>
  </si>
  <si>
    <t>Pumppujen hyötysuhde, virtausten säädön automatisointi</t>
  </si>
  <si>
    <t>Venttiilit</t>
  </si>
  <si>
    <t>Venttiilien toiminta, vaikutus säätöihin</t>
  </si>
  <si>
    <t>Puhallinkonvektorilämmitys</t>
  </si>
  <si>
    <t>Kierrätysilmakoneet</t>
  </si>
  <si>
    <t>Vesihanat</t>
  </si>
  <si>
    <t>Jatkuva tarkkailu vuotojen osalta</t>
  </si>
  <si>
    <t>Veden kulutus</t>
  </si>
  <si>
    <t>WC-laitteet</t>
  </si>
  <si>
    <t>Lämpimän veden kulutus, legionellariski</t>
  </si>
  <si>
    <t>Ilmastointikoneiden puhaltimet</t>
  </si>
  <si>
    <t>Käyttöajoista riippuvainen</t>
  </si>
  <si>
    <t>IV:n sähkönkulutus</t>
  </si>
  <si>
    <t>IV-suodattimet</t>
  </si>
  <si>
    <t>Puhdistus/Vaihto 6-12 kk</t>
  </si>
  <si>
    <t>IV:n jälkilämmityspatterit</t>
  </si>
  <si>
    <t>IV:n jäähdytyspatterit</t>
  </si>
  <si>
    <t>12 kk, kondenssivesiviemäröinti</t>
  </si>
  <si>
    <t>IV:n lämmöntalteenotto</t>
  </si>
  <si>
    <t>12 kk, huurtumiseneston tarkastus</t>
  </si>
  <si>
    <t>LTO:n hyötysuhde vaikuttaa merkittävästi IV:n energiankulutukseen.</t>
  </si>
  <si>
    <t>12 kk, toiminnan ja kunnon tarkastus</t>
  </si>
  <si>
    <t>IV:n toiminta ja ohjaus</t>
  </si>
  <si>
    <t>RA:n valvomolaitteet</t>
  </si>
  <si>
    <t>RA:n kenttälaitteet</t>
  </si>
  <si>
    <t>Sähkökeskukset</t>
  </si>
  <si>
    <t>Kaapeloinnit</t>
  </si>
  <si>
    <t>Sähkökalusteet</t>
  </si>
  <si>
    <t>RAKENTEELLISET</t>
  </si>
  <si>
    <t>LÄMMITYSJÄRJESTELMÄT</t>
  </si>
  <si>
    <t>Ohjaukset</t>
  </si>
  <si>
    <t>LVISA-JÄRJESTELMÄT</t>
  </si>
  <si>
    <t>Tarkastelun päivämäärä</t>
  </si>
  <si>
    <t>Käyttöikää jäljellä</t>
  </si>
  <si>
    <t>Kiinteistön valmistumispvm.</t>
  </si>
  <si>
    <t>2-5 vuotta</t>
  </si>
  <si>
    <t>Huolto-/tarkastusväli</t>
  </si>
  <si>
    <t>5-10 vuotta</t>
  </si>
  <si>
    <t>2 vuotta</t>
  </si>
  <si>
    <t>5 vuotta</t>
  </si>
  <si>
    <t>5-20 vuotta</t>
  </si>
  <si>
    <t>3-10 vuotta</t>
  </si>
  <si>
    <t>5-15 vuotta</t>
  </si>
  <si>
    <t>3-7 vuotta</t>
  </si>
  <si>
    <t>Kiertovesipatterit
(kuuman käyttöveden kierto)</t>
  </si>
  <si>
    <t>IV:n sulku-, säätö- ja 
mittauslaitteet</t>
  </si>
  <si>
    <t>SYOTÄ NÄMÄ TIEDOT</t>
  </si>
  <si>
    <t>VIHREÄ</t>
  </si>
  <si>
    <t>Ei vielä ajankohtainen</t>
  </si>
  <si>
    <t>KELTAINEN</t>
  </si>
  <si>
    <t>Lähivuosina, mukaan PTS:ään</t>
  </si>
  <si>
    <t>PUNAINEN</t>
  </si>
  <si>
    <t>Ajankohtainen, mahdollisesti kiireellinen</t>
  </si>
  <si>
    <t>(pp.kk.vvvv)</t>
  </si>
  <si>
    <t>(energiatehokkuuteen vaikuttavat osat)</t>
  </si>
  <si>
    <t>* HUOM! Tekninen käyttöikä on yhdistetty arvio keskimääräisen käytön mukaan. Käyttö ja olosuhteet vaikuttavat käyttöikään merkittävästi!</t>
  </si>
  <si>
    <t>Huollettu (pvm)</t>
  </si>
  <si>
    <t>Käyttöiän värikoodien selitykset, saneerauksen ajankohtaisuus:</t>
  </si>
  <si>
    <t>Kunto tarkistetaan kosteusmittauksin</t>
  </si>
  <si>
    <t>Mihin vaikuttaa (energiatehokkuuden kannalta)</t>
  </si>
  <si>
    <t>Tiiveys, eristys, lämpövuodot, ylilämpeneminen</t>
  </si>
  <si>
    <t>Kondenssiveden aiheuttama kosteusvaurion riski</t>
  </si>
  <si>
    <t>IV:n jälkilämmityksen energiankulutus</t>
  </si>
  <si>
    <t>Lämmitysjärjestelmän vaihdot, tehokkuus ja hyötysuhde</t>
  </si>
  <si>
    <t>Tällä laskurilla voidaan karkealla tasolla tarkastella eri rakenneosien sekä taloteknisten järjestelmien elinkaarta sekä huollon aikataulua.</t>
  </si>
  <si>
    <t>Huomioitavaa laskurin käytössä:</t>
  </si>
  <si>
    <t>Laskurissa olevia järjestelmiä on osin koottu yhteen, esimerkiksi vesihanoja ei ole eritelty otemäärän tai termostaattitoiminnon osalta.</t>
  </si>
  <si>
    <t>Tekniseen käyttöikään vaikuttaa merkittävästi ympäristön rasitus. Taulukkoon on koottu normaalin rasituksen mukaisessa ympäristössä</t>
  </si>
  <si>
    <t>olevien keskimääräisten elinkaarten perusteella oleva arvio. Tämä arvio on siis suuntaa-antava. Järjestelmän/osan asennusympäristö sekä</t>
  </si>
  <si>
    <t>käytön suhteen olevat erot voivat merkittävästikin muuttaa osan elinkaaren pituutta.</t>
  </si>
  <si>
    <t>Laskurin käyttäjän täydennettävissä olevat tiedot:</t>
  </si>
  <si>
    <t>Käyttäjän odotetaan täyttävän vähintään rakennuksen valmistumispäivämäärän.</t>
  </si>
  <si>
    <t>Mikäli tarkkaa päivämäärää ei ole saatavilla, voidaan käyttää päivämäärän kohdalla esimerkiksi rakennusvuoden tammikuun ensimmäistä.</t>
  </si>
  <si>
    <t>Lisäksi käyttäjä voi täydentää eri järjestelmäosien saneerausten toteutusvuoden, jolloin tämä huomioidaan osan elinkaaren tarkastelussa.</t>
  </si>
  <si>
    <t>Saneerauksen yhteydessä oletetaan laitteiston kunnostetun siihen tasoon, että elinkaaren voidaan olettaa alkavan alusta.</t>
  </si>
  <si>
    <t>Käyttäjä voi omaa seurantaa varten täydentää myös osien viimeisimmän huoltopäivämäärän. Tämän tiedon avulla on helppoa tarkastella</t>
  </si>
  <si>
    <t>huollon ajankohtaisuutta. Eri osien keskimääräiset huoltovälit on koottu taulukkoon seurannan helpottamiseksi.</t>
  </si>
  <si>
    <t>Laskuri korostaa värikoodeilla eri rakenneosien saneeraustarpeen ajankohtaisuutta oletetun elinkaaren perusteella. Mikäli järjestelmäosan</t>
  </si>
  <si>
    <t xml:space="preserve">elinkaarelle on tarkempi arvio, voidaan se tieto vaihtaa kyseiseen soluun. </t>
  </si>
  <si>
    <t>Saneeraustarpeen värikoodien tarkemmat selitykset:</t>
  </si>
  <si>
    <t>Energiansäästön mahdollisuudet saneerauksen yhteydessä:</t>
  </si>
  <si>
    <t>Energiankulutukseen vaikuttavia tekijöitä on pyritty nostamaan esille järjestelmäosien kohdalla. Energiansäästömahdollisuuksia kannattaa</t>
  </si>
  <si>
    <t>tarkastella, kun osan saneerausta lisätään pitkän aikavälin suunnitelmaan tai saneeraus on ajankohtainen. Energiansäästön vaikutuksia</t>
  </si>
  <si>
    <t>ei voida arvioida yleisellä tasolla, vaan arviointiin tarvitaan tarkempaa tietoa osan vaikutuksesta rakennuksen energiatalouden kokonaisuuteen</t>
  </si>
  <si>
    <t>sekä paljon tarkentavia tietoja kiinteistöstä sekä kiinteistön energiankulutuksesta.</t>
  </si>
  <si>
    <t>Yläpohjan eristyksen kuivuus, lisäeristyksen mahdollisuus, aurinkoenergian lisäämismahdollisuudet</t>
  </si>
  <si>
    <t>Järjestelmän energiankulutus</t>
  </si>
  <si>
    <t>Punainen: Järjestelmän tai osan elinkaarta on jäljellä alle 3 vuotta. Tällöin voidaan olettaa, että saneeraustarve korostuu pian.</t>
  </si>
  <si>
    <t>Keltainen: Järjestelmän tai osan elinkaarta on jäljellä 3-10 vuotta. Saneeraus ei todennäköisesti ole edessä aivan lähivuosina, mutta kannattaa huomioda PTS:ään.</t>
  </si>
  <si>
    <t>Vihreä: Järjestelmän tai osan elinkaarta on jäljellä yli 10 vuotta ja elinkaarta oletettavasti hyvin jäljellä.</t>
  </si>
  <si>
    <t>Laskuri on tarkoitettu eri saneeraustoimintojen ajoituksen tarkasteluun sekä tarjoamaan tietoa eri saneerausten yhteydessä tarkasteltavista energiansäästötoimista.</t>
  </si>
  <si>
    <t>Säätömahdollisuudet, mittausarvojen oikeellisuus</t>
  </si>
  <si>
    <t>Toiminnan seuranta, hälytykset</t>
  </si>
  <si>
    <t>12 kk, kun ikä &lt;10 a
4 kk, kun ikä 10...20 a
1 kk, kun ikä &gt;20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</si>
</sst>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4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" fontId="0" fillId="0" borderId="0" xfId="0" applyNumberFormat="1"/>
    <xf numFmtId="0" fontId="0" fillId="0" borderId="1" xfId="0" applyBorder="1"/>
    <xf numFmtId="49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2" fillId="0" borderId="1" xfId="0" applyFont="1" applyBorder="1"/>
    <xf numFmtId="0" fontId="0" fillId="0" borderId="3" xfId="0" applyBorder="1"/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/>
    <xf numFmtId="49" fontId="0" fillId="0" borderId="5" xfId="0" applyNumberFormat="1" applyBorder="1"/>
    <xf numFmtId="1" fontId="0" fillId="0" borderId="6" xfId="0" applyNumberFormat="1" applyBorder="1"/>
    <xf numFmtId="0" fontId="0" fillId="0" borderId="6" xfId="0" applyBorder="1"/>
    <xf numFmtId="49" fontId="0" fillId="0" borderId="6" xfId="0" applyNumberFormat="1" applyBorder="1" applyAlignment="1">
      <alignment wrapText="1"/>
    </xf>
    <xf numFmtId="1" fontId="0" fillId="0" borderId="3" xfId="0" applyNumberFormat="1" applyBorder="1"/>
    <xf numFmtId="0" fontId="0" fillId="0" borderId="0" xfId="0" applyAlignment="1">
      <alignment horizontal="left"/>
    </xf>
    <xf numFmtId="49" fontId="6" fillId="0" borderId="2" xfId="0" applyNumberFormat="1" applyFont="1" applyBorder="1"/>
    <xf numFmtId="49" fontId="0" fillId="0" borderId="4" xfId="0" applyNumberFormat="1" applyBorder="1" applyAlignment="1">
      <alignment wrapText="1"/>
    </xf>
    <xf numFmtId="0" fontId="7" fillId="0" borderId="0" xfId="0" applyFont="1"/>
    <xf numFmtId="0" fontId="0" fillId="0" borderId="17" xfId="0" applyBorder="1"/>
    <xf numFmtId="49" fontId="0" fillId="0" borderId="17" xfId="0" applyNumberFormat="1" applyBorder="1" applyAlignment="1">
      <alignment wrapText="1"/>
    </xf>
    <xf numFmtId="0" fontId="0" fillId="0" borderId="18" xfId="0" applyBorder="1"/>
    <xf numFmtId="49" fontId="0" fillId="0" borderId="19" xfId="0" applyNumberFormat="1" applyBorder="1"/>
    <xf numFmtId="0" fontId="0" fillId="0" borderId="0" xfId="0" applyBorder="1"/>
    <xf numFmtId="49" fontId="0" fillId="0" borderId="0" xfId="0" applyNumberFormat="1" applyBorder="1" applyAlignment="1">
      <alignment wrapText="1"/>
    </xf>
    <xf numFmtId="0" fontId="0" fillId="0" borderId="20" xfId="0" applyBorder="1"/>
    <xf numFmtId="49" fontId="0" fillId="0" borderId="21" xfId="0" applyNumberFormat="1" applyBorder="1"/>
    <xf numFmtId="0" fontId="0" fillId="0" borderId="22" xfId="0" applyBorder="1"/>
    <xf numFmtId="0" fontId="0" fillId="0" borderId="22" xfId="0" applyBorder="1" applyAlignment="1">
      <alignment wrapText="1"/>
    </xf>
    <xf numFmtId="49" fontId="0" fillId="0" borderId="22" xfId="0" applyNumberFormat="1" applyBorder="1" applyAlignment="1">
      <alignment wrapText="1"/>
    </xf>
    <xf numFmtId="14" fontId="0" fillId="0" borderId="1" xfId="0" applyNumberFormat="1" applyBorder="1"/>
    <xf numFmtId="0" fontId="0" fillId="0" borderId="0" xfId="0" applyBorder="1" applyAlignment="1"/>
    <xf numFmtId="0" fontId="1" fillId="0" borderId="0" xfId="0" applyFont="1" applyBorder="1"/>
    <xf numFmtId="0" fontId="1" fillId="0" borderId="17" xfId="0" applyFont="1" applyBorder="1"/>
    <xf numFmtId="0" fontId="0" fillId="0" borderId="20" xfId="0" applyBorder="1" applyAlignment="1"/>
    <xf numFmtId="0" fontId="0" fillId="0" borderId="25" xfId="0" applyBorder="1"/>
    <xf numFmtId="14" fontId="0" fillId="0" borderId="27" xfId="0" applyNumberFormat="1" applyBorder="1"/>
    <xf numFmtId="0" fontId="3" fillId="2" borderId="19" xfId="1" applyBorder="1"/>
    <xf numFmtId="0" fontId="5" fillId="4" borderId="19" xfId="3" applyBorder="1"/>
    <xf numFmtId="0" fontId="4" fillId="3" borderId="21" xfId="2" applyBorder="1"/>
    <xf numFmtId="49" fontId="8" fillId="0" borderId="16" xfId="0" applyNumberFormat="1" applyFont="1" applyBorder="1"/>
    <xf numFmtId="0" fontId="6" fillId="0" borderId="0" xfId="0" applyFont="1"/>
    <xf numFmtId="1" fontId="0" fillId="0" borderId="22" xfId="0" applyNumberFormat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49" fontId="8" fillId="0" borderId="0" xfId="0" applyNumberFormat="1" applyFont="1" applyBorder="1"/>
    <xf numFmtId="0" fontId="6" fillId="0" borderId="25" xfId="0" applyFont="1" applyBorder="1"/>
    <xf numFmtId="0" fontId="0" fillId="0" borderId="35" xfId="0" applyBorder="1"/>
    <xf numFmtId="0" fontId="0" fillId="0" borderId="36" xfId="0" applyBorder="1"/>
    <xf numFmtId="14" fontId="0" fillId="5" borderId="26" xfId="0" applyNumberFormat="1" applyFill="1" applyBorder="1"/>
    <xf numFmtId="0" fontId="0" fillId="5" borderId="1" xfId="0" applyNumberFormat="1" applyFill="1" applyBorder="1"/>
    <xf numFmtId="0" fontId="0" fillId="5" borderId="6" xfId="0" applyNumberFormat="1" applyFill="1" applyBorder="1"/>
    <xf numFmtId="0" fontId="0" fillId="5" borderId="1" xfId="0" applyFill="1" applyBorder="1"/>
    <xf numFmtId="0" fontId="0" fillId="5" borderId="6" xfId="0" applyFill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5" borderId="0" xfId="0" applyFill="1" applyBorder="1" applyAlignment="1">
      <alignment horizont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49" fontId="0" fillId="0" borderId="0" xfId="0" applyNumberFormat="1" applyBorder="1" applyAlignment="1">
      <alignment horizontal="left" wrapText="1"/>
    </xf>
    <xf numFmtId="49" fontId="0" fillId="0" borderId="20" xfId="0" applyNumberFormat="1" applyBorder="1" applyAlignment="1">
      <alignment horizontal="left" wrapText="1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4">
    <cellStyle name="Huono" xfId="2" builtinId="27"/>
    <cellStyle name="Hyvä" xfId="1" builtinId="26"/>
    <cellStyle name="Neutraali" xfId="3" builtinId="28"/>
    <cellStyle name="Normaali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</xdr:row>
      <xdr:rowOff>63500</xdr:rowOff>
    </xdr:from>
    <xdr:to>
      <xdr:col>12</xdr:col>
      <xdr:colOff>406400</xdr:colOff>
      <xdr:row>5</xdr:row>
      <xdr:rowOff>19598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0AF02E8-643A-4006-A259-16516662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339725"/>
          <a:ext cx="1438275" cy="69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D510-EDA5-414D-AB44-1128C3BCD507}">
  <dimension ref="A1:P50"/>
  <sheetViews>
    <sheetView tabSelected="1" workbookViewId="0">
      <pane ySplit="6" topLeftCell="A7" activePane="bottomLeft" state="frozen"/>
      <selection pane="bottomLeft" activeCell="B4" sqref="B4"/>
    </sheetView>
  </sheetViews>
  <sheetFormatPr defaultRowHeight="14.5" x14ac:dyDescent="0.35"/>
  <cols>
    <col min="1" max="1" width="28.36328125" style="1" customWidth="1"/>
    <col min="2" max="2" width="13.36328125" bestFit="1" customWidth="1"/>
    <col min="3" max="3" width="16.08984375" bestFit="1" customWidth="1"/>
    <col min="4" max="5" width="16.08984375" customWidth="1"/>
    <col min="6" max="6" width="22.36328125" customWidth="1"/>
    <col min="7" max="7" width="29.26953125" style="4" customWidth="1"/>
    <col min="8" max="8" width="13.81640625" bestFit="1" customWidth="1"/>
  </cols>
  <sheetData>
    <row r="1" spans="1:16" ht="21.5" thickBot="1" x14ac:dyDescent="0.55000000000000004">
      <c r="A1" s="44" t="s">
        <v>0</v>
      </c>
      <c r="B1" s="23"/>
      <c r="C1" s="23"/>
      <c r="D1" s="23"/>
      <c r="E1" s="23"/>
      <c r="F1" s="23"/>
      <c r="G1" s="24"/>
      <c r="H1" s="23"/>
      <c r="I1" s="23"/>
      <c r="J1" s="37"/>
      <c r="K1" s="23"/>
      <c r="L1" s="23"/>
      <c r="M1" s="23"/>
      <c r="N1" s="25"/>
    </row>
    <row r="2" spans="1:16" ht="15" thickBot="1" x14ac:dyDescent="0.4">
      <c r="A2" s="26" t="s">
        <v>89</v>
      </c>
      <c r="B2" s="27"/>
      <c r="C2" s="27"/>
      <c r="D2" s="90" t="s">
        <v>92</v>
      </c>
      <c r="E2" s="91"/>
      <c r="F2" s="92"/>
      <c r="G2" s="95" t="s">
        <v>90</v>
      </c>
      <c r="H2" s="96"/>
      <c r="I2" s="96"/>
      <c r="J2" s="97"/>
      <c r="N2" s="29"/>
    </row>
    <row r="3" spans="1:16" x14ac:dyDescent="0.35">
      <c r="A3" s="26"/>
      <c r="B3" s="39" t="s">
        <v>88</v>
      </c>
      <c r="C3" s="27"/>
      <c r="D3" s="41" t="s">
        <v>82</v>
      </c>
      <c r="E3" s="86" t="s">
        <v>83</v>
      </c>
      <c r="F3" s="87"/>
      <c r="G3" s="98"/>
      <c r="H3" s="99"/>
      <c r="I3" s="99"/>
      <c r="J3" s="100"/>
      <c r="N3" s="38"/>
      <c r="O3" s="35"/>
      <c r="P3" s="35"/>
    </row>
    <row r="4" spans="1:16" x14ac:dyDescent="0.35">
      <c r="A4" s="26" t="s">
        <v>69</v>
      </c>
      <c r="B4" s="53"/>
      <c r="C4" s="64" t="s">
        <v>81</v>
      </c>
      <c r="D4" s="42" t="s">
        <v>84</v>
      </c>
      <c r="E4" s="86" t="s">
        <v>85</v>
      </c>
      <c r="F4" s="87"/>
      <c r="G4" s="98"/>
      <c r="H4" s="99"/>
      <c r="I4" s="99"/>
      <c r="J4" s="100"/>
      <c r="N4" s="38"/>
      <c r="O4" s="35"/>
      <c r="P4" s="35"/>
    </row>
    <row r="5" spans="1:16" ht="15" thickBot="1" x14ac:dyDescent="0.4">
      <c r="A5" s="26" t="s">
        <v>67</v>
      </c>
      <c r="B5" s="40">
        <f ca="1">NOW()</f>
        <v>44651.407822106485</v>
      </c>
      <c r="C5" s="64"/>
      <c r="D5" s="43" t="s">
        <v>86</v>
      </c>
      <c r="E5" s="88" t="s">
        <v>87</v>
      </c>
      <c r="F5" s="89"/>
      <c r="G5" s="101"/>
      <c r="H5" s="102"/>
      <c r="I5" s="102"/>
      <c r="J5" s="103"/>
      <c r="N5" s="38"/>
      <c r="O5" s="35"/>
      <c r="P5" s="35"/>
    </row>
    <row r="6" spans="1:16" ht="29.5" thickBot="1" x14ac:dyDescent="0.4">
      <c r="A6" s="30" t="s">
        <v>1</v>
      </c>
      <c r="B6" s="31" t="s">
        <v>2</v>
      </c>
      <c r="C6" s="32" t="s">
        <v>4</v>
      </c>
      <c r="D6" s="32" t="s">
        <v>68</v>
      </c>
      <c r="E6" s="32" t="s">
        <v>91</v>
      </c>
      <c r="F6" s="32" t="s">
        <v>5</v>
      </c>
      <c r="G6" s="33" t="s">
        <v>71</v>
      </c>
      <c r="H6" s="93" t="s">
        <v>94</v>
      </c>
      <c r="I6" s="93"/>
      <c r="J6" s="93"/>
      <c r="K6" s="93"/>
      <c r="L6" s="93"/>
      <c r="M6" s="93"/>
      <c r="N6" s="94"/>
    </row>
    <row r="7" spans="1:16" ht="15" thickBot="1" x14ac:dyDescent="0.4">
      <c r="D7" s="22">
        <f ca="1">YEAR(B5)</f>
        <v>2022</v>
      </c>
      <c r="E7" s="22"/>
      <c r="F7" s="3"/>
      <c r="J7" s="2"/>
    </row>
    <row r="8" spans="1:16" x14ac:dyDescent="0.35">
      <c r="A8" s="20" t="s">
        <v>63</v>
      </c>
      <c r="B8" s="10"/>
      <c r="C8" s="10"/>
      <c r="D8" s="10"/>
      <c r="E8" s="10"/>
      <c r="F8" s="11"/>
      <c r="G8" s="12"/>
      <c r="H8" s="61"/>
      <c r="I8" s="62"/>
      <c r="J8" s="62"/>
      <c r="K8" s="62"/>
      <c r="L8" s="62"/>
      <c r="M8" s="62"/>
      <c r="N8" s="63"/>
    </row>
    <row r="9" spans="1:16" x14ac:dyDescent="0.35">
      <c r="A9" s="13" t="s">
        <v>3</v>
      </c>
      <c r="B9" s="8">
        <f>YEAR($B$4)</f>
        <v>1900</v>
      </c>
      <c r="C9" s="54"/>
      <c r="D9" s="6">
        <f ca="1">IF(C9=0,F9-($D$7-B9),F9-($D$7-C9))</f>
        <v>-82</v>
      </c>
      <c r="E9" s="34"/>
      <c r="F9" s="6">
        <v>40</v>
      </c>
      <c r="G9" s="7" t="s">
        <v>70</v>
      </c>
      <c r="H9" s="58" t="s">
        <v>7</v>
      </c>
      <c r="I9" s="59"/>
      <c r="J9" s="59"/>
      <c r="K9" s="59"/>
      <c r="L9" s="59"/>
      <c r="M9" s="59"/>
      <c r="N9" s="60"/>
    </row>
    <row r="10" spans="1:16" ht="29" x14ac:dyDescent="0.35">
      <c r="A10" s="13" t="s">
        <v>6</v>
      </c>
      <c r="B10" s="8">
        <f t="shared" ref="B10:B50" si="0">YEAR($B$4)</f>
        <v>1900</v>
      </c>
      <c r="C10" s="54"/>
      <c r="D10" s="6">
        <f ca="1">IF(C10=0,F10-($D$7-B10),F10-($D$7-C10))</f>
        <v>-82</v>
      </c>
      <c r="E10" s="6"/>
      <c r="F10" s="6">
        <v>40</v>
      </c>
      <c r="G10" s="7" t="s">
        <v>12</v>
      </c>
      <c r="H10" s="58" t="s">
        <v>7</v>
      </c>
      <c r="I10" s="59"/>
      <c r="J10" s="59"/>
      <c r="K10" s="59"/>
      <c r="L10" s="59"/>
      <c r="M10" s="59"/>
      <c r="N10" s="60"/>
    </row>
    <row r="11" spans="1:16" x14ac:dyDescent="0.35">
      <c r="A11" s="13" t="s">
        <v>8</v>
      </c>
      <c r="B11" s="8">
        <f t="shared" si="0"/>
        <v>1900</v>
      </c>
      <c r="C11" s="54"/>
      <c r="D11" s="6">
        <f ca="1">IF(C11=0,F11-($D$7-B11),F11-($D$7-C11))</f>
        <v>-82</v>
      </c>
      <c r="E11" s="34"/>
      <c r="F11" s="9">
        <v>40</v>
      </c>
      <c r="G11" s="7" t="s">
        <v>72</v>
      </c>
      <c r="H11" s="58" t="s">
        <v>93</v>
      </c>
      <c r="I11" s="59"/>
      <c r="J11" s="59"/>
      <c r="K11" s="59"/>
      <c r="L11" s="59"/>
      <c r="M11" s="59"/>
      <c r="N11" s="60"/>
    </row>
    <row r="12" spans="1:16" x14ac:dyDescent="0.35">
      <c r="A12" s="13" t="s">
        <v>9</v>
      </c>
      <c r="B12" s="8">
        <f t="shared" si="0"/>
        <v>1900</v>
      </c>
      <c r="C12" s="54"/>
      <c r="D12" s="6">
        <f ca="1">IF(C12=0,100-($D$7-B12),100-($D$7-C12))</f>
        <v>-22</v>
      </c>
      <c r="E12" s="6"/>
      <c r="F12" s="6" t="s">
        <v>10</v>
      </c>
      <c r="G12" s="7" t="s">
        <v>73</v>
      </c>
      <c r="H12" s="58" t="s">
        <v>11</v>
      </c>
      <c r="I12" s="59"/>
      <c r="J12" s="59"/>
      <c r="K12" s="59"/>
      <c r="L12" s="59"/>
      <c r="M12" s="59"/>
      <c r="N12" s="60"/>
    </row>
    <row r="13" spans="1:16" x14ac:dyDescent="0.35">
      <c r="A13" s="13" t="s">
        <v>13</v>
      </c>
      <c r="B13" s="8">
        <f t="shared" si="0"/>
        <v>1900</v>
      </c>
      <c r="C13" s="54"/>
      <c r="D13" s="6">
        <f ca="1">IF(C13=0,F13-($D$7-B13),F13-($D$7-C13))</f>
        <v>-72</v>
      </c>
      <c r="E13" s="6"/>
      <c r="F13" s="6">
        <v>50</v>
      </c>
      <c r="G13" s="7" t="s">
        <v>74</v>
      </c>
      <c r="H13" s="58" t="s">
        <v>14</v>
      </c>
      <c r="I13" s="59"/>
      <c r="J13" s="59"/>
      <c r="K13" s="59"/>
      <c r="L13" s="59"/>
      <c r="M13" s="59"/>
      <c r="N13" s="60"/>
    </row>
    <row r="14" spans="1:16" x14ac:dyDescent="0.35">
      <c r="A14" s="13" t="s">
        <v>15</v>
      </c>
      <c r="B14" s="8">
        <f t="shared" si="0"/>
        <v>1900</v>
      </c>
      <c r="C14" s="54"/>
      <c r="D14" s="6">
        <f ca="1">IF(C14=0,F14-($D$7-B14),F14-($D$7-C14))</f>
        <v>-72</v>
      </c>
      <c r="E14" s="6"/>
      <c r="F14" s="6">
        <v>50</v>
      </c>
      <c r="G14" s="7" t="s">
        <v>70</v>
      </c>
      <c r="H14" s="58" t="s">
        <v>16</v>
      </c>
      <c r="I14" s="59"/>
      <c r="J14" s="59"/>
      <c r="K14" s="59"/>
      <c r="L14" s="59"/>
      <c r="M14" s="59"/>
      <c r="N14" s="60"/>
    </row>
    <row r="15" spans="1:16" x14ac:dyDescent="0.35">
      <c r="A15" s="13" t="s">
        <v>17</v>
      </c>
      <c r="B15" s="8">
        <f t="shared" si="0"/>
        <v>1900</v>
      </c>
      <c r="C15" s="54"/>
      <c r="D15" s="6">
        <f ca="1">IF(C15=0,F15-($D$7-B15),F15-($D$7-C15))</f>
        <v>-72</v>
      </c>
      <c r="E15" s="6"/>
      <c r="F15" s="6">
        <v>50</v>
      </c>
      <c r="G15" s="7" t="s">
        <v>75</v>
      </c>
      <c r="H15" s="58" t="s">
        <v>18</v>
      </c>
      <c r="I15" s="59"/>
      <c r="J15" s="59"/>
      <c r="K15" s="59"/>
      <c r="L15" s="59"/>
      <c r="M15" s="59"/>
      <c r="N15" s="60"/>
    </row>
    <row r="16" spans="1:16" x14ac:dyDescent="0.35">
      <c r="A16" s="13" t="s">
        <v>19</v>
      </c>
      <c r="B16" s="8"/>
      <c r="C16" s="54"/>
      <c r="D16" s="6"/>
      <c r="E16" s="6"/>
      <c r="F16" s="6"/>
      <c r="G16" s="7"/>
      <c r="H16" s="65" t="s">
        <v>120</v>
      </c>
      <c r="I16" s="66"/>
      <c r="J16" s="66"/>
      <c r="K16" s="66"/>
      <c r="L16" s="66"/>
      <c r="M16" s="66"/>
      <c r="N16" s="67"/>
    </row>
    <row r="17" spans="1:14" x14ac:dyDescent="0.35">
      <c r="A17" s="13" t="s">
        <v>20</v>
      </c>
      <c r="B17" s="8">
        <f t="shared" si="0"/>
        <v>1900</v>
      </c>
      <c r="C17" s="54"/>
      <c r="D17" s="6">
        <f ca="1">IF(C17=0,F17-($D$7-B17),F17-($D$7-C17))</f>
        <v>-92</v>
      </c>
      <c r="E17" s="6"/>
      <c r="F17" s="6">
        <v>30</v>
      </c>
      <c r="G17" s="7" t="s">
        <v>76</v>
      </c>
      <c r="H17" s="68"/>
      <c r="I17" s="69"/>
      <c r="J17" s="69"/>
      <c r="K17" s="69"/>
      <c r="L17" s="69"/>
      <c r="M17" s="69"/>
      <c r="N17" s="70"/>
    </row>
    <row r="18" spans="1:14" x14ac:dyDescent="0.35">
      <c r="A18" s="13" t="s">
        <v>22</v>
      </c>
      <c r="B18" s="8">
        <f t="shared" si="0"/>
        <v>1900</v>
      </c>
      <c r="C18" s="54"/>
      <c r="D18" s="6">
        <f ca="1">IF(C18=0,F18-($D$7-B18),F18-($D$7-C18))</f>
        <v>-72</v>
      </c>
      <c r="E18" s="6"/>
      <c r="F18" s="6">
        <v>50</v>
      </c>
      <c r="G18" s="7" t="s">
        <v>77</v>
      </c>
      <c r="H18" s="68"/>
      <c r="I18" s="69"/>
      <c r="J18" s="69"/>
      <c r="K18" s="69"/>
      <c r="L18" s="69"/>
      <c r="M18" s="69"/>
      <c r="N18" s="70"/>
    </row>
    <row r="19" spans="1:14" x14ac:dyDescent="0.35">
      <c r="A19" s="13" t="s">
        <v>21</v>
      </c>
      <c r="B19" s="8">
        <f t="shared" si="0"/>
        <v>1900</v>
      </c>
      <c r="C19" s="54"/>
      <c r="D19" s="6">
        <f ca="1">IF(C19=0,F19-($D$7-B19),F19-($D$7-C19))</f>
        <v>-77</v>
      </c>
      <c r="E19" s="6"/>
      <c r="F19" s="6">
        <v>45</v>
      </c>
      <c r="G19" s="7" t="s">
        <v>77</v>
      </c>
      <c r="H19" s="71"/>
      <c r="I19" s="72"/>
      <c r="J19" s="72"/>
      <c r="K19" s="72"/>
      <c r="L19" s="72"/>
      <c r="M19" s="72"/>
      <c r="N19" s="73"/>
    </row>
    <row r="20" spans="1:14" x14ac:dyDescent="0.35">
      <c r="A20" s="13" t="s">
        <v>23</v>
      </c>
      <c r="B20" s="8">
        <f t="shared" si="0"/>
        <v>1900</v>
      </c>
      <c r="C20" s="54"/>
      <c r="D20" s="6">
        <f ca="1">IF(C20=0,F20-($D$7-B20),F20-($D$7-C20))</f>
        <v>-72</v>
      </c>
      <c r="E20" s="6"/>
      <c r="F20" s="6">
        <v>50</v>
      </c>
      <c r="G20" s="7" t="s">
        <v>74</v>
      </c>
      <c r="H20" s="58" t="s">
        <v>95</v>
      </c>
      <c r="I20" s="59"/>
      <c r="J20" s="59"/>
      <c r="K20" s="59"/>
      <c r="L20" s="59"/>
      <c r="M20" s="59"/>
      <c r="N20" s="60"/>
    </row>
    <row r="21" spans="1:14" ht="15" thickBot="1" x14ac:dyDescent="0.4">
      <c r="A21" s="14" t="s">
        <v>24</v>
      </c>
      <c r="B21" s="15">
        <f t="shared" si="0"/>
        <v>1900</v>
      </c>
      <c r="C21" s="55"/>
      <c r="D21" s="16">
        <f ca="1">IF(C21=0,F21-($D$7-B21),F21-($D$7-C21))</f>
        <v>-92</v>
      </c>
      <c r="E21" s="16"/>
      <c r="F21" s="16">
        <v>30</v>
      </c>
      <c r="G21" s="17" t="s">
        <v>78</v>
      </c>
      <c r="H21" s="83" t="s">
        <v>95</v>
      </c>
      <c r="I21" s="84"/>
      <c r="J21" s="84"/>
      <c r="K21" s="84"/>
      <c r="L21" s="84"/>
      <c r="M21" s="84"/>
      <c r="N21" s="85"/>
    </row>
    <row r="22" spans="1:14" ht="15" thickBot="1" x14ac:dyDescent="0.4">
      <c r="B22" s="5"/>
      <c r="H22" s="19"/>
      <c r="I22" s="19"/>
      <c r="J22" s="19"/>
      <c r="K22" s="19"/>
      <c r="L22" s="19"/>
      <c r="M22" s="19"/>
      <c r="N22" s="19"/>
    </row>
    <row r="23" spans="1:14" x14ac:dyDescent="0.35">
      <c r="A23" s="20" t="s">
        <v>64</v>
      </c>
      <c r="B23" s="18"/>
      <c r="C23" s="10"/>
      <c r="D23" s="10"/>
      <c r="E23" s="10"/>
      <c r="F23" s="10"/>
      <c r="G23" s="12"/>
      <c r="H23" s="74" t="s">
        <v>98</v>
      </c>
      <c r="I23" s="75"/>
      <c r="J23" s="75"/>
      <c r="K23" s="75"/>
      <c r="L23" s="75"/>
      <c r="M23" s="75"/>
      <c r="N23" s="76"/>
    </row>
    <row r="24" spans="1:14" ht="43.5" x14ac:dyDescent="0.35">
      <c r="A24" s="13" t="s">
        <v>25</v>
      </c>
      <c r="B24" s="8">
        <f t="shared" si="0"/>
        <v>1900</v>
      </c>
      <c r="C24" s="56"/>
      <c r="D24" s="6">
        <f t="shared" ref="D24:D34" ca="1" si="1">IF(C24=0,F24-($D$7-B24),F24-($D$7-C24))</f>
        <v>-102</v>
      </c>
      <c r="E24" s="34"/>
      <c r="F24" s="6">
        <v>20</v>
      </c>
      <c r="G24" s="7" t="s">
        <v>128</v>
      </c>
      <c r="H24" s="77"/>
      <c r="I24" s="78"/>
      <c r="J24" s="78"/>
      <c r="K24" s="78"/>
      <c r="L24" s="78"/>
      <c r="M24" s="78"/>
      <c r="N24" s="79"/>
    </row>
    <row r="25" spans="1:14" ht="43.5" x14ac:dyDescent="0.35">
      <c r="A25" s="13" t="s">
        <v>26</v>
      </c>
      <c r="B25" s="8">
        <f t="shared" si="0"/>
        <v>1900</v>
      </c>
      <c r="C25" s="56"/>
      <c r="D25" s="6">
        <f t="shared" ca="1" si="1"/>
        <v>-82</v>
      </c>
      <c r="E25" s="6"/>
      <c r="F25" s="6">
        <v>40</v>
      </c>
      <c r="G25" s="7" t="s">
        <v>128</v>
      </c>
      <c r="H25" s="77"/>
      <c r="I25" s="78"/>
      <c r="J25" s="78"/>
      <c r="K25" s="78"/>
      <c r="L25" s="78"/>
      <c r="M25" s="78"/>
      <c r="N25" s="79"/>
    </row>
    <row r="26" spans="1:14" x14ac:dyDescent="0.35">
      <c r="A26" s="13" t="s">
        <v>27</v>
      </c>
      <c r="B26" s="8">
        <f t="shared" si="0"/>
        <v>1900</v>
      </c>
      <c r="C26" s="56"/>
      <c r="D26" s="6">
        <f t="shared" ca="1" si="1"/>
        <v>-107</v>
      </c>
      <c r="E26" s="6"/>
      <c r="F26" s="6">
        <v>15</v>
      </c>
      <c r="G26" s="7" t="s">
        <v>28</v>
      </c>
      <c r="H26" s="77"/>
      <c r="I26" s="78"/>
      <c r="J26" s="78"/>
      <c r="K26" s="78"/>
      <c r="L26" s="78"/>
      <c r="M26" s="78"/>
      <c r="N26" s="79"/>
    </row>
    <row r="27" spans="1:14" x14ac:dyDescent="0.35">
      <c r="A27" s="13" t="s">
        <v>29</v>
      </c>
      <c r="B27" s="8">
        <f t="shared" si="0"/>
        <v>1900</v>
      </c>
      <c r="C27" s="56"/>
      <c r="D27" s="6">
        <f t="shared" ca="1" si="1"/>
        <v>-92</v>
      </c>
      <c r="E27" s="6"/>
      <c r="F27" s="6">
        <v>30</v>
      </c>
      <c r="G27" s="7" t="s">
        <v>30</v>
      </c>
      <c r="H27" s="77"/>
      <c r="I27" s="78"/>
      <c r="J27" s="78"/>
      <c r="K27" s="78"/>
      <c r="L27" s="78"/>
      <c r="M27" s="78"/>
      <c r="N27" s="79"/>
    </row>
    <row r="28" spans="1:14" x14ac:dyDescent="0.35">
      <c r="A28" s="13" t="s">
        <v>31</v>
      </c>
      <c r="B28" s="8">
        <f t="shared" si="0"/>
        <v>1900</v>
      </c>
      <c r="C28" s="56"/>
      <c r="D28" s="6">
        <f t="shared" ca="1" si="1"/>
        <v>-97</v>
      </c>
      <c r="E28" s="6"/>
      <c r="F28" s="6">
        <v>25</v>
      </c>
      <c r="G28" s="7" t="s">
        <v>30</v>
      </c>
      <c r="H28" s="77"/>
      <c r="I28" s="78"/>
      <c r="J28" s="78"/>
      <c r="K28" s="78"/>
      <c r="L28" s="78"/>
      <c r="M28" s="78"/>
      <c r="N28" s="79"/>
    </row>
    <row r="29" spans="1:14" x14ac:dyDescent="0.35">
      <c r="A29" s="13" t="s">
        <v>32</v>
      </c>
      <c r="B29" s="8">
        <f t="shared" si="0"/>
        <v>1900</v>
      </c>
      <c r="C29" s="56"/>
      <c r="D29" s="6">
        <f t="shared" ca="1" si="1"/>
        <v>-107</v>
      </c>
      <c r="E29" s="6"/>
      <c r="F29" s="6">
        <v>15</v>
      </c>
      <c r="G29" s="7" t="s">
        <v>30</v>
      </c>
      <c r="H29" s="80"/>
      <c r="I29" s="81"/>
      <c r="J29" s="81"/>
      <c r="K29" s="81"/>
      <c r="L29" s="81"/>
      <c r="M29" s="81"/>
      <c r="N29" s="82"/>
    </row>
    <row r="30" spans="1:14" x14ac:dyDescent="0.35">
      <c r="A30" s="13" t="s">
        <v>33</v>
      </c>
      <c r="B30" s="8">
        <f t="shared" si="0"/>
        <v>1900</v>
      </c>
      <c r="C30" s="56"/>
      <c r="D30" s="6">
        <f t="shared" ca="1" si="1"/>
        <v>-72</v>
      </c>
      <c r="E30" s="6"/>
      <c r="F30" s="6">
        <v>50</v>
      </c>
      <c r="G30" s="7" t="s">
        <v>28</v>
      </c>
      <c r="H30" s="58"/>
      <c r="I30" s="59"/>
      <c r="J30" s="59"/>
      <c r="K30" s="59"/>
      <c r="L30" s="59"/>
      <c r="M30" s="59"/>
      <c r="N30" s="60"/>
    </row>
    <row r="31" spans="1:14" x14ac:dyDescent="0.35">
      <c r="A31" s="13" t="s">
        <v>34</v>
      </c>
      <c r="B31" s="8">
        <f t="shared" si="0"/>
        <v>1900</v>
      </c>
      <c r="C31" s="56"/>
      <c r="D31" s="6">
        <f t="shared" ca="1" si="1"/>
        <v>-97</v>
      </c>
      <c r="E31" s="6"/>
      <c r="F31" s="6">
        <v>25</v>
      </c>
      <c r="G31" s="7" t="s">
        <v>28</v>
      </c>
      <c r="H31" s="58" t="s">
        <v>35</v>
      </c>
      <c r="I31" s="59"/>
      <c r="J31" s="59"/>
      <c r="K31" s="59"/>
      <c r="L31" s="59"/>
      <c r="M31" s="59"/>
      <c r="N31" s="60"/>
    </row>
    <row r="32" spans="1:14" x14ac:dyDescent="0.35">
      <c r="A32" s="13" t="s">
        <v>36</v>
      </c>
      <c r="B32" s="8">
        <f t="shared" si="0"/>
        <v>1900</v>
      </c>
      <c r="C32" s="56"/>
      <c r="D32" s="6">
        <f t="shared" ca="1" si="1"/>
        <v>-102</v>
      </c>
      <c r="E32" s="6"/>
      <c r="F32" s="6">
        <v>20</v>
      </c>
      <c r="G32" s="7" t="s">
        <v>28</v>
      </c>
      <c r="H32" s="58" t="s">
        <v>37</v>
      </c>
      <c r="I32" s="59"/>
      <c r="J32" s="59"/>
      <c r="K32" s="59"/>
      <c r="L32" s="59"/>
      <c r="M32" s="59"/>
      <c r="N32" s="60"/>
    </row>
    <row r="33" spans="1:14" x14ac:dyDescent="0.35">
      <c r="A33" s="13" t="s">
        <v>38</v>
      </c>
      <c r="B33" s="8">
        <f t="shared" si="0"/>
        <v>1900</v>
      </c>
      <c r="C33" s="56"/>
      <c r="D33" s="6">
        <f t="shared" ca="1" si="1"/>
        <v>-92</v>
      </c>
      <c r="E33" s="6"/>
      <c r="F33" s="6">
        <v>30</v>
      </c>
      <c r="G33" s="7"/>
      <c r="H33" s="58" t="s">
        <v>121</v>
      </c>
      <c r="I33" s="59"/>
      <c r="J33" s="59"/>
      <c r="K33" s="59"/>
      <c r="L33" s="59"/>
      <c r="M33" s="59"/>
      <c r="N33" s="60"/>
    </row>
    <row r="34" spans="1:14" ht="15" thickBot="1" x14ac:dyDescent="0.4">
      <c r="A34" s="14" t="s">
        <v>39</v>
      </c>
      <c r="B34" s="15">
        <f t="shared" si="0"/>
        <v>1900</v>
      </c>
      <c r="C34" s="57"/>
      <c r="D34" s="16">
        <f t="shared" ca="1" si="1"/>
        <v>-87</v>
      </c>
      <c r="E34" s="16"/>
      <c r="F34" s="16">
        <v>35</v>
      </c>
      <c r="G34" s="17"/>
      <c r="H34" s="58" t="s">
        <v>121</v>
      </c>
      <c r="I34" s="59"/>
      <c r="J34" s="59"/>
      <c r="K34" s="59"/>
      <c r="L34" s="59"/>
      <c r="M34" s="59"/>
      <c r="N34" s="60"/>
    </row>
    <row r="35" spans="1:14" ht="15" thickBot="1" x14ac:dyDescent="0.4">
      <c r="A35" s="30"/>
      <c r="B35" s="46"/>
      <c r="C35" s="31"/>
      <c r="D35" s="31"/>
      <c r="E35" s="31"/>
      <c r="F35" s="31"/>
      <c r="G35" s="33"/>
      <c r="H35" s="47"/>
      <c r="I35" s="47"/>
      <c r="J35" s="47"/>
      <c r="K35" s="47"/>
      <c r="L35" s="47"/>
      <c r="M35" s="47"/>
      <c r="N35" s="48"/>
    </row>
    <row r="36" spans="1:14" x14ac:dyDescent="0.35">
      <c r="A36" s="20" t="s">
        <v>66</v>
      </c>
      <c r="B36" s="18"/>
      <c r="C36" s="10"/>
      <c r="D36" s="10"/>
      <c r="E36" s="10"/>
      <c r="F36" s="10"/>
      <c r="G36" s="12"/>
      <c r="H36" s="61"/>
      <c r="I36" s="62"/>
      <c r="J36" s="62"/>
      <c r="K36" s="62"/>
      <c r="L36" s="62"/>
      <c r="M36" s="62"/>
      <c r="N36" s="63"/>
    </row>
    <row r="37" spans="1:14" x14ac:dyDescent="0.35">
      <c r="A37" s="13" t="s">
        <v>40</v>
      </c>
      <c r="B37" s="8">
        <f t="shared" si="0"/>
        <v>1900</v>
      </c>
      <c r="C37" s="56"/>
      <c r="D37" s="6">
        <f t="shared" ref="D37:D50" ca="1" si="2">IF(C37=0,F37-($D$7-B37),F37-($D$7-C37))</f>
        <v>-107</v>
      </c>
      <c r="E37" s="6"/>
      <c r="F37" s="6">
        <v>15</v>
      </c>
      <c r="G37" s="7" t="s">
        <v>41</v>
      </c>
      <c r="H37" s="58" t="s">
        <v>42</v>
      </c>
      <c r="I37" s="59"/>
      <c r="J37" s="59"/>
      <c r="K37" s="59"/>
      <c r="L37" s="59"/>
      <c r="M37" s="59"/>
      <c r="N37" s="60"/>
    </row>
    <row r="38" spans="1:14" x14ac:dyDescent="0.35">
      <c r="A38" s="13" t="s">
        <v>43</v>
      </c>
      <c r="B38" s="8">
        <f t="shared" si="0"/>
        <v>1900</v>
      </c>
      <c r="C38" s="56"/>
      <c r="D38" s="6">
        <f t="shared" ca="1" si="2"/>
        <v>-72</v>
      </c>
      <c r="E38" s="6"/>
      <c r="F38" s="6">
        <v>50</v>
      </c>
      <c r="G38" s="7" t="s">
        <v>41</v>
      </c>
      <c r="H38" s="58" t="s">
        <v>42</v>
      </c>
      <c r="I38" s="59"/>
      <c r="J38" s="59"/>
      <c r="K38" s="59"/>
      <c r="L38" s="59"/>
      <c r="M38" s="59"/>
      <c r="N38" s="60"/>
    </row>
    <row r="39" spans="1:14" ht="29" x14ac:dyDescent="0.35">
      <c r="A39" s="21" t="s">
        <v>79</v>
      </c>
      <c r="B39" s="8">
        <f t="shared" si="0"/>
        <v>1900</v>
      </c>
      <c r="C39" s="56"/>
      <c r="D39" s="6">
        <f t="shared" ca="1" si="2"/>
        <v>-92</v>
      </c>
      <c r="E39" s="6"/>
      <c r="F39" s="6">
        <v>30</v>
      </c>
      <c r="G39" s="7"/>
      <c r="H39" s="58" t="s">
        <v>44</v>
      </c>
      <c r="I39" s="59"/>
      <c r="J39" s="59"/>
      <c r="K39" s="59"/>
      <c r="L39" s="59"/>
      <c r="M39" s="59"/>
      <c r="N39" s="60"/>
    </row>
    <row r="40" spans="1:14" x14ac:dyDescent="0.35">
      <c r="A40" s="13" t="s">
        <v>45</v>
      </c>
      <c r="B40" s="8">
        <f t="shared" si="0"/>
        <v>1900</v>
      </c>
      <c r="C40" s="56"/>
      <c r="D40" s="6">
        <f t="shared" ca="1" si="2"/>
        <v>-102</v>
      </c>
      <c r="E40" s="6"/>
      <c r="F40" s="6">
        <v>20</v>
      </c>
      <c r="G40" s="7" t="s">
        <v>46</v>
      </c>
      <c r="H40" s="58" t="s">
        <v>47</v>
      </c>
      <c r="I40" s="59"/>
      <c r="J40" s="59"/>
      <c r="K40" s="59"/>
      <c r="L40" s="59"/>
      <c r="M40" s="59"/>
      <c r="N40" s="60"/>
    </row>
    <row r="41" spans="1:14" x14ac:dyDescent="0.35">
      <c r="A41" s="13" t="s">
        <v>48</v>
      </c>
      <c r="B41" s="8">
        <f t="shared" si="0"/>
        <v>1900</v>
      </c>
      <c r="C41" s="56"/>
      <c r="D41" s="6">
        <f t="shared" ca="1" si="2"/>
        <v>-102</v>
      </c>
      <c r="E41" s="6"/>
      <c r="F41" s="6">
        <v>20</v>
      </c>
      <c r="G41" s="7" t="s">
        <v>49</v>
      </c>
      <c r="H41" s="58" t="s">
        <v>47</v>
      </c>
      <c r="I41" s="59"/>
      <c r="J41" s="59"/>
      <c r="K41" s="59"/>
      <c r="L41" s="59"/>
      <c r="M41" s="59"/>
      <c r="N41" s="60"/>
    </row>
    <row r="42" spans="1:14" x14ac:dyDescent="0.35">
      <c r="A42" s="13" t="s">
        <v>50</v>
      </c>
      <c r="B42" s="8">
        <f t="shared" si="0"/>
        <v>1900</v>
      </c>
      <c r="C42" s="56"/>
      <c r="D42" s="6">
        <f t="shared" ca="1" si="2"/>
        <v>-102</v>
      </c>
      <c r="E42" s="6"/>
      <c r="F42" s="6">
        <v>20</v>
      </c>
      <c r="G42" s="7"/>
      <c r="H42" s="58" t="s">
        <v>97</v>
      </c>
      <c r="I42" s="59"/>
      <c r="J42" s="59"/>
      <c r="K42" s="59"/>
      <c r="L42" s="59"/>
      <c r="M42" s="59"/>
      <c r="N42" s="60"/>
    </row>
    <row r="43" spans="1:14" x14ac:dyDescent="0.35">
      <c r="A43" s="13" t="s">
        <v>51</v>
      </c>
      <c r="B43" s="8">
        <f t="shared" si="0"/>
        <v>1900</v>
      </c>
      <c r="C43" s="56"/>
      <c r="D43" s="6">
        <f t="shared" ca="1" si="2"/>
        <v>-102</v>
      </c>
      <c r="E43" s="6"/>
      <c r="F43" s="6">
        <v>20</v>
      </c>
      <c r="G43" s="7" t="s">
        <v>52</v>
      </c>
      <c r="H43" s="58" t="s">
        <v>96</v>
      </c>
      <c r="I43" s="59"/>
      <c r="J43" s="59"/>
      <c r="K43" s="59"/>
      <c r="L43" s="59"/>
      <c r="M43" s="59"/>
      <c r="N43" s="60"/>
    </row>
    <row r="44" spans="1:14" ht="29" x14ac:dyDescent="0.35">
      <c r="A44" s="13" t="s">
        <v>53</v>
      </c>
      <c r="B44" s="8">
        <f t="shared" si="0"/>
        <v>1900</v>
      </c>
      <c r="C44" s="56"/>
      <c r="D44" s="6">
        <f t="shared" ca="1" si="2"/>
        <v>-102</v>
      </c>
      <c r="E44" s="6"/>
      <c r="F44" s="6">
        <v>20</v>
      </c>
      <c r="G44" s="7" t="s">
        <v>54</v>
      </c>
      <c r="H44" s="58" t="s">
        <v>55</v>
      </c>
      <c r="I44" s="59"/>
      <c r="J44" s="59"/>
      <c r="K44" s="59"/>
      <c r="L44" s="59"/>
      <c r="M44" s="59"/>
      <c r="N44" s="60"/>
    </row>
    <row r="45" spans="1:14" ht="29" x14ac:dyDescent="0.35">
      <c r="A45" s="21" t="s">
        <v>80</v>
      </c>
      <c r="B45" s="8">
        <f t="shared" si="0"/>
        <v>1900</v>
      </c>
      <c r="C45" s="56"/>
      <c r="D45" s="6">
        <f t="shared" ca="1" si="2"/>
        <v>-102</v>
      </c>
      <c r="E45" s="6"/>
      <c r="F45" s="6">
        <v>20</v>
      </c>
      <c r="G45" s="7" t="s">
        <v>56</v>
      </c>
      <c r="H45" s="58" t="s">
        <v>57</v>
      </c>
      <c r="I45" s="59"/>
      <c r="J45" s="59"/>
      <c r="K45" s="59"/>
      <c r="L45" s="59"/>
      <c r="M45" s="59"/>
      <c r="N45" s="60"/>
    </row>
    <row r="46" spans="1:14" x14ac:dyDescent="0.35">
      <c r="A46" s="13" t="s">
        <v>58</v>
      </c>
      <c r="B46" s="8">
        <f t="shared" si="0"/>
        <v>1900</v>
      </c>
      <c r="C46" s="56"/>
      <c r="D46" s="6">
        <f t="shared" ca="1" si="2"/>
        <v>-117</v>
      </c>
      <c r="E46" s="6"/>
      <c r="F46" s="6">
        <v>5</v>
      </c>
      <c r="G46" s="7"/>
      <c r="H46" s="58" t="s">
        <v>127</v>
      </c>
      <c r="I46" s="59"/>
      <c r="J46" s="59"/>
      <c r="K46" s="59"/>
      <c r="L46" s="59"/>
      <c r="M46" s="59"/>
      <c r="N46" s="60"/>
    </row>
    <row r="47" spans="1:14" ht="29" x14ac:dyDescent="0.35">
      <c r="A47" s="13" t="s">
        <v>59</v>
      </c>
      <c r="B47" s="8">
        <f t="shared" si="0"/>
        <v>1900</v>
      </c>
      <c r="C47" s="56"/>
      <c r="D47" s="6">
        <f t="shared" ca="1" si="2"/>
        <v>-107</v>
      </c>
      <c r="E47" s="6"/>
      <c r="F47" s="6">
        <v>15</v>
      </c>
      <c r="G47" s="7" t="s">
        <v>56</v>
      </c>
      <c r="H47" s="58" t="s">
        <v>126</v>
      </c>
      <c r="I47" s="59"/>
      <c r="J47" s="59"/>
      <c r="K47" s="59"/>
      <c r="L47" s="59"/>
      <c r="M47" s="59"/>
      <c r="N47" s="60"/>
    </row>
    <row r="48" spans="1:14" x14ac:dyDescent="0.35">
      <c r="A48" s="13" t="s">
        <v>60</v>
      </c>
      <c r="B48" s="8">
        <f t="shared" si="0"/>
        <v>1900</v>
      </c>
      <c r="C48" s="56"/>
      <c r="D48" s="6">
        <f t="shared" ca="1" si="2"/>
        <v>-92</v>
      </c>
      <c r="E48" s="6"/>
      <c r="F48" s="6">
        <v>30</v>
      </c>
      <c r="G48" s="7"/>
      <c r="H48" s="58" t="s">
        <v>65</v>
      </c>
      <c r="I48" s="59"/>
      <c r="J48" s="59"/>
      <c r="K48" s="59"/>
      <c r="L48" s="59"/>
      <c r="M48" s="59"/>
      <c r="N48" s="60"/>
    </row>
    <row r="49" spans="1:14" x14ac:dyDescent="0.35">
      <c r="A49" s="13" t="s">
        <v>61</v>
      </c>
      <c r="B49" s="8">
        <f t="shared" si="0"/>
        <v>1900</v>
      </c>
      <c r="C49" s="56"/>
      <c r="D49" s="6">
        <f t="shared" ca="1" si="2"/>
        <v>-82</v>
      </c>
      <c r="E49" s="6"/>
      <c r="F49" s="6">
        <v>40</v>
      </c>
      <c r="G49" s="7"/>
      <c r="H49" s="58" t="s">
        <v>65</v>
      </c>
      <c r="I49" s="59"/>
      <c r="J49" s="59"/>
      <c r="K49" s="59"/>
      <c r="L49" s="59"/>
      <c r="M49" s="59"/>
      <c r="N49" s="60"/>
    </row>
    <row r="50" spans="1:14" ht="15" thickBot="1" x14ac:dyDescent="0.4">
      <c r="A50" s="14" t="s">
        <v>62</v>
      </c>
      <c r="B50" s="15">
        <f t="shared" si="0"/>
        <v>1900</v>
      </c>
      <c r="C50" s="57"/>
      <c r="D50" s="16">
        <f t="shared" ca="1" si="2"/>
        <v>-92</v>
      </c>
      <c r="E50" s="16"/>
      <c r="F50" s="16">
        <v>30</v>
      </c>
      <c r="G50" s="17"/>
      <c r="H50" s="83" t="s">
        <v>65</v>
      </c>
      <c r="I50" s="84"/>
      <c r="J50" s="84"/>
      <c r="K50" s="84"/>
      <c r="L50" s="84"/>
      <c r="M50" s="84"/>
      <c r="N50" s="85"/>
    </row>
  </sheetData>
  <sheetProtection formatCells="0" formatColumns="0" formatRows="0" insertColumns="0" insertRows="0" insertHyperlinks="0" deleteColumns="0" deleteRows="0" sort="0" pivotTables="0"/>
  <mergeCells count="39">
    <mergeCell ref="E3:F3"/>
    <mergeCell ref="E4:F4"/>
    <mergeCell ref="E5:F5"/>
    <mergeCell ref="D2:F2"/>
    <mergeCell ref="H6:N6"/>
    <mergeCell ref="G2:J5"/>
    <mergeCell ref="H46:N46"/>
    <mergeCell ref="H47:N47"/>
    <mergeCell ref="H48:N48"/>
    <mergeCell ref="H49:N49"/>
    <mergeCell ref="H50:N50"/>
    <mergeCell ref="C4:C5"/>
    <mergeCell ref="H16:N19"/>
    <mergeCell ref="H23:N29"/>
    <mergeCell ref="H40:N40"/>
    <mergeCell ref="H41:N41"/>
    <mergeCell ref="H30:N30"/>
    <mergeCell ref="H31:N31"/>
    <mergeCell ref="H32:N32"/>
    <mergeCell ref="H20:N20"/>
    <mergeCell ref="H21:N21"/>
    <mergeCell ref="H14:N14"/>
    <mergeCell ref="H15:N15"/>
    <mergeCell ref="H8:N8"/>
    <mergeCell ref="H9:N9"/>
    <mergeCell ref="H10:N10"/>
    <mergeCell ref="H11:N11"/>
    <mergeCell ref="H45:N45"/>
    <mergeCell ref="H33:N33"/>
    <mergeCell ref="H34:N34"/>
    <mergeCell ref="H36:N36"/>
    <mergeCell ref="H37:N37"/>
    <mergeCell ref="H38:N38"/>
    <mergeCell ref="H39:N39"/>
    <mergeCell ref="H12:N12"/>
    <mergeCell ref="H13:N13"/>
    <mergeCell ref="H42:N42"/>
    <mergeCell ref="H43:N43"/>
    <mergeCell ref="H44:N44"/>
  </mergeCells>
  <conditionalFormatting sqref="D9:D15 D37:D50 D24:D34 D17:D21">
    <cfRule type="cellIs" dxfId="2" priority="25" operator="greaterThan">
      <formula>10</formula>
    </cfRule>
    <cfRule type="cellIs" dxfId="1" priority="26" operator="between">
      <formula>3</formula>
      <formula>10</formula>
    </cfRule>
    <cfRule type="cellIs" dxfId="0" priority="27" operator="lessThan">
      <formula>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97EF-EA56-4F50-95AB-37DA79CB6B49}">
  <dimension ref="A1:N33"/>
  <sheetViews>
    <sheetView workbookViewId="0">
      <selection activeCell="A37" sqref="A37"/>
    </sheetView>
  </sheetViews>
  <sheetFormatPr defaultRowHeight="14.5" x14ac:dyDescent="0.35"/>
  <cols>
    <col min="1" max="1" width="140.6328125" customWidth="1"/>
  </cols>
  <sheetData>
    <row r="1" spans="1:14" ht="21" x14ac:dyDescent="0.5">
      <c r="A1" s="44" t="s">
        <v>0</v>
      </c>
      <c r="B1" s="23"/>
      <c r="C1" s="23"/>
      <c r="D1" s="23"/>
      <c r="E1" s="23"/>
      <c r="F1" s="23"/>
      <c r="G1" s="24"/>
      <c r="H1" s="23"/>
      <c r="I1" s="23"/>
      <c r="J1" s="37"/>
      <c r="K1" s="23"/>
      <c r="L1" s="23"/>
      <c r="M1" s="23"/>
      <c r="N1" s="25"/>
    </row>
    <row r="2" spans="1:14" ht="21" x14ac:dyDescent="0.5">
      <c r="A2" s="49"/>
      <c r="B2" s="27"/>
      <c r="C2" s="27"/>
      <c r="D2" s="27"/>
      <c r="E2" s="27"/>
      <c r="F2" s="27"/>
      <c r="G2" s="28"/>
      <c r="H2" s="27"/>
      <c r="I2" s="27"/>
      <c r="J2" s="36"/>
      <c r="K2" s="27"/>
      <c r="L2" s="27"/>
      <c r="M2" s="27"/>
      <c r="N2" s="27"/>
    </row>
    <row r="3" spans="1:14" x14ac:dyDescent="0.35">
      <c r="A3" s="45" t="s">
        <v>99</v>
      </c>
    </row>
    <row r="4" spans="1:14" x14ac:dyDescent="0.35">
      <c r="A4" s="45" t="s">
        <v>125</v>
      </c>
    </row>
    <row r="5" spans="1:14" ht="15" thickBot="1" x14ac:dyDescent="0.4"/>
    <row r="6" spans="1:14" x14ac:dyDescent="0.35">
      <c r="A6" s="50" t="s">
        <v>100</v>
      </c>
    </row>
    <row r="7" spans="1:14" x14ac:dyDescent="0.35">
      <c r="A7" s="51" t="s">
        <v>101</v>
      </c>
    </row>
    <row r="8" spans="1:14" x14ac:dyDescent="0.35">
      <c r="A8" s="51" t="s">
        <v>102</v>
      </c>
    </row>
    <row r="9" spans="1:14" x14ac:dyDescent="0.35">
      <c r="A9" s="51" t="s">
        <v>103</v>
      </c>
    </row>
    <row r="10" spans="1:14" ht="15" thickBot="1" x14ac:dyDescent="0.4">
      <c r="A10" s="52" t="s">
        <v>104</v>
      </c>
    </row>
    <row r="11" spans="1:14" ht="15" thickBot="1" x14ac:dyDescent="0.4"/>
    <row r="12" spans="1:14" x14ac:dyDescent="0.35">
      <c r="A12" s="50" t="s">
        <v>105</v>
      </c>
    </row>
    <row r="13" spans="1:14" x14ac:dyDescent="0.35">
      <c r="A13" s="51" t="s">
        <v>106</v>
      </c>
    </row>
    <row r="14" spans="1:14" x14ac:dyDescent="0.35">
      <c r="A14" s="51" t="s">
        <v>107</v>
      </c>
    </row>
    <row r="15" spans="1:14" x14ac:dyDescent="0.35">
      <c r="A15" s="51" t="s">
        <v>108</v>
      </c>
    </row>
    <row r="16" spans="1:14" x14ac:dyDescent="0.35">
      <c r="A16" s="51" t="s">
        <v>109</v>
      </c>
    </row>
    <row r="17" spans="1:1" x14ac:dyDescent="0.35">
      <c r="A17" s="51"/>
    </row>
    <row r="18" spans="1:1" x14ac:dyDescent="0.35">
      <c r="A18" s="51" t="s">
        <v>110</v>
      </c>
    </row>
    <row r="19" spans="1:1" x14ac:dyDescent="0.35">
      <c r="A19" s="51" t="s">
        <v>111</v>
      </c>
    </row>
    <row r="20" spans="1:1" x14ac:dyDescent="0.35">
      <c r="A20" s="51"/>
    </row>
    <row r="21" spans="1:1" x14ac:dyDescent="0.35">
      <c r="A21" s="51" t="s">
        <v>112</v>
      </c>
    </row>
    <row r="22" spans="1:1" ht="15" thickBot="1" x14ac:dyDescent="0.4">
      <c r="A22" s="52" t="s">
        <v>113</v>
      </c>
    </row>
    <row r="23" spans="1:1" ht="15" thickBot="1" x14ac:dyDescent="0.4"/>
    <row r="24" spans="1:1" x14ac:dyDescent="0.35">
      <c r="A24" s="50" t="s">
        <v>114</v>
      </c>
    </row>
    <row r="25" spans="1:1" x14ac:dyDescent="0.35">
      <c r="A25" s="51" t="s">
        <v>122</v>
      </c>
    </row>
    <row r="26" spans="1:1" x14ac:dyDescent="0.35">
      <c r="A26" s="51" t="s">
        <v>123</v>
      </c>
    </row>
    <row r="27" spans="1:1" ht="15" thickBot="1" x14ac:dyDescent="0.4">
      <c r="A27" s="52" t="s">
        <v>124</v>
      </c>
    </row>
    <row r="28" spans="1:1" ht="15" thickBot="1" x14ac:dyDescent="0.4"/>
    <row r="29" spans="1:1" x14ac:dyDescent="0.35">
      <c r="A29" s="39" t="s">
        <v>115</v>
      </c>
    </row>
    <row r="30" spans="1:1" x14ac:dyDescent="0.35">
      <c r="A30" s="51" t="s">
        <v>116</v>
      </c>
    </row>
    <row r="31" spans="1:1" x14ac:dyDescent="0.35">
      <c r="A31" s="51" t="s">
        <v>117</v>
      </c>
    </row>
    <row r="32" spans="1:1" x14ac:dyDescent="0.35">
      <c r="A32" s="51" t="s">
        <v>118</v>
      </c>
    </row>
    <row r="33" spans="1:1" ht="15" thickBot="1" x14ac:dyDescent="0.4">
      <c r="A33" s="5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LASKURI</vt:lpstr>
      <vt:lpstr>KÄYTTÖOHJEET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Kotilainen Rami</dc:creator>
  <cp:lastModifiedBy>Kotilainen Rami</cp:lastModifiedBy>
  <dcterms:created xsi:type="dcterms:W3CDTF">2022-01-03T06:06:03Z</dcterms:created>
  <dcterms:modified xsi:type="dcterms:W3CDTF">2022-03-31T06:47:30Z</dcterms:modified>
</cp:coreProperties>
</file>